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資金繰り表" state="visible" r:id="rId4"/>
    <sheet sheetId="2" name="記入例" state="visible" r:id="rId5"/>
    <sheet sheetId="3" name="設定" state="visible" r:id="rId6"/>
  </sheets>
  <definedNames>
    <definedName name="_xlnm.Print_Area" localSheetId="0">'資金繰り表'!$A1:$X25</definedName>
    <definedName name="_xlnm.Print_Area" localSheetId="1">'記入例'!$A1:$X25</definedName>
  </definedNames>
  <calcPr calcId="171027"/>
</workbook>
</file>

<file path=xl/sharedStrings.xml><?xml version="1.0" encoding="utf-8"?>
<sst xmlns="http://schemas.openxmlformats.org/spreadsheetml/2006/main" count="99" uniqueCount="60">
  <si>
    <t>資  金  繰  り  表  （  科  目  別  ）</t>
  </si>
  <si>
    <t>2026年7月〜2027年6月</t>
  </si>
  <si>
    <t>会社名</t>
  </si>
  <si>
    <t>作成日</t>
  </si>
  <si>
    <t/>
  </si>
  <si>
    <t>対象期間</t>
  </si>
  <si>
    <t>作成者</t>
  </si>
  <si>
    <t>収入・支出を科目ごとに入れると、当月収支と翌月繰越が自動で計算されます</t>
  </si>
  <si>
    <t>月</t>
  </si>
  <si>
    <t>前月繰越</t>
  </si>
  <si>
    <t>現金売上</t>
  </si>
  <si>
    <t>売掛金回収</t>
  </si>
  <si>
    <t>その他収入</t>
  </si>
  <si>
    <t>仕入・外注</t>
  </si>
  <si>
    <t>人件費</t>
  </si>
  <si>
    <t>家賃・諸経費</t>
  </si>
  <si>
    <t>税金・社会保険</t>
  </si>
  <si>
    <t>借入金返済</t>
  </si>
  <si>
    <t>当月収支</t>
  </si>
  <si>
    <t>翌月繰越</t>
  </si>
  <si>
    <t>2026年7月</t>
  </si>
  <si>
    <t>2026年8月</t>
  </si>
  <si>
    <t>2026年9月</t>
  </si>
  <si>
    <t>2026年10月</t>
  </si>
  <si>
    <t>2026年11月</t>
  </si>
  <si>
    <t>2026年12月</t>
  </si>
  <si>
    <t>2027年1月</t>
  </si>
  <si>
    <t>2027年2月</t>
  </si>
  <si>
    <t>2027年3月</t>
  </si>
  <si>
    <t>2027年4月</t>
  </si>
  <si>
    <t>2027年5月</t>
  </si>
  <si>
    <t>2027年6月</t>
  </si>
  <si>
    <t>合計</t>
  </si>
  <si>
    <t>科目は会社の実情に合わせて足し引きしてかまいません（資金繰り表に法定の様式はありません）。売上が現金と掛けの両方ある会社は「現金売上」と「売掛金回収」を必ず分けます。分けておくと、売上が伸びているのに資金が増えない原因（回収の遅れ・在庫への資金の固定）を切り分けられます。</t>
  </si>
  <si>
    <t>前月繰越は先頭の月（1行目）にだけ期首の現預金残高を入れてください。2行目からは空欄のままで、1つ上の行の翌月繰越を自動で引き継ぎます（各月の繰越を明示したいときは入力してもかまいません）。</t>
  </si>
  <si>
    <t>テンプレート提供：士業AI（shigyo-ai.com）</t>
  </si>
  <si>
    <t>株式会社〇〇商事</t>
  </si>
  <si>
    <t>2026年9月30日</t>
  </si>
  <si>
    <t>経理部　山田 太郎</t>
  </si>
  <si>
    <t>資金繰り表テンプレート｜自社用の設定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</si>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</sst>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"/>
  </numFmts>
  <fonts count="18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明朝"/>
    </font>
    <font>
      <b/>
      <color theme="4"/>
      <scheme val="minor"/>
      <sz val="8"/>
      <name val="游明朝"/>
    </font>
    <font>
      <b/>
      <color rgb="FF1F2328"/>
      <scheme val="minor"/>
      <sz val="9"/>
      <name val="游明朝"/>
    </font>
    <font>
      <color rgb="FF1F2328"/>
      <scheme val="minor"/>
      <sz val="9.5"/>
      <name val="游明朝"/>
    </font>
    <font>
      <b/>
      <color theme="4"/>
      <scheme val="minor"/>
      <sz val="9"/>
      <name val="游明朝"/>
    </font>
    <font>
      <b/>
      <color rgb="FFFFFFFF"/>
      <scheme val="minor"/>
      <sz val="9"/>
      <name val="游明朝"/>
    </font>
    <font>
      <b/>
      <color rgb="FF1F2328"/>
      <scheme val="minor"/>
      <sz val="10"/>
      <name val="游明朝"/>
    </font>
    <font>
      <color rgb="FF4B5563"/>
      <scheme val="minor"/>
      <sz val="8"/>
      <name val="游明朝"/>
    </font>
    <font>
      <color rgb="FFB0B5BC"/>
      <scheme val="minor"/>
      <sz val="7"/>
      <name val="游明朝"/>
    </font>
    <font>
      <b/>
      <color rgb="FF1F2328"/>
      <scheme val="minor"/>
      <sz val="14"/>
      <name val="游明朝"/>
    </font>
    <font>
      <color rgb="FF6B7280"/>
      <scheme val="minor"/>
      <sz val="9.5"/>
      <name val="游明朝"/>
    </font>
    <font>
      <b/>
      <color rgb="FF166534"/>
      <scheme val="minor"/>
      <sz val="9"/>
      <name val="游明朝"/>
    </font>
    <font>
      <b/>
      <color rgb="FF1F2328"/>
      <scheme val="minor"/>
      <sz val="9.5"/>
      <name val="游明朝"/>
    </font>
    <font>
      <color rgb="FF1F2328"/>
      <scheme val="minor"/>
      <sz val="10"/>
      <name val="游明朝"/>
    </font>
    <font>
      <color rgb="FF6B7280"/>
      <scheme val="minor"/>
      <sz val="9"/>
      <name val="游明朝"/>
    </font>
    <font>
      <b/>
      <color rgb="FF166534"/>
      <scheme val="minor"/>
      <sz val="10.5"/>
      <name val="游明朝"/>
    </font>
    <font>
      <color rgb="FF444444"/>
      <scheme val="minor"/>
      <sz val="9.5"/>
      <name val="游明朝"/>
    </font>
  </fonts>
  <fills count="5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166534"/>
      </patternFill>
    </fill>
    <fill>
      <patternFill patternType="solid">
        <fgColor rgb="FFFFFBEB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66534"/>
      </left>
      <right style="thin">
        <color rgb="FF166534"/>
      </right>
      <top style="thin">
        <color rgb="FF166534"/>
      </top>
      <bottom style="thin">
        <color rgb="FF166534"/>
      </bottom>
      <diagonal/>
    </border>
    <border>
      <left/>
      <right style="thin">
        <color rgb="FF9CA3AF"/>
      </right>
      <top/>
      <bottom style="thin">
        <color rgb="FF9CA3AF"/>
      </bottom>
      <diagonal/>
    </border>
    <border>
      <left/>
      <right/>
      <top style="thin">
        <color rgb="FF166534"/>
      </top>
      <bottom style="thin">
        <color rgb="FF166534"/>
      </bottom>
      <diagonal/>
    </border>
    <border>
      <left/>
      <right/>
      <top/>
      <bottom style="thin">
        <color rgb="FF166534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indent="1"/>
    </xf>
    <xf numFmtId="0" fontId="3" fillId="2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3" fillId="2" borderId="3" xfId="0" applyFont="1" applyFill="1" applyBorder="1" applyAlignment="1">
      <alignment vertical="center" indent="1"/>
    </xf>
    <xf numFmtId="0" fontId="4" fillId="0" borderId="3" xfId="0" applyFont="1" applyBorder="1" applyAlignment="1">
      <alignment vertical="center" shrinkToFit="1" indent="1"/>
    </xf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right" vertical="center"/>
    </xf>
    <xf numFmtId="0" fontId="0" fillId="2" borderId="6" xfId="0" applyFill="1" applyBorder="1"/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7" xfId="0" applyFont="1" applyBorder="1"/>
    <xf numFmtId="0" fontId="13" fillId="0" borderId="0" xfId="0" applyFont="1" applyAlignment="1">
      <alignment vertical="center" indent="1"/>
    </xf>
    <xf numFmtId="0" fontId="14" fillId="4" borderId="8" xfId="0" applyFont="1" applyFill="1" applyBorder="1" applyAlignment="1">
      <alignment vertical="center" indent="1"/>
    </xf>
    <xf numFmtId="0" fontId="15" fillId="0" borderId="0" xfId="0" applyFont="1" applyAlignment="1">
      <alignment vertical="center" indent="1"/>
    </xf>
    <xf numFmtId="0" fontId="16" fillId="0" borderId="0" xfId="0" applyFont="1"/>
    <xf numFmtId="0" fontId="17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66534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明朝"/>
        <a:ea typeface="游明朝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明朝"/>
        <a:ea typeface="游明朝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>
        <f>IF('設定'!$C$6="","",'設定'!$C$6)</f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4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4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4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 t="s">
        <v>9</v>
      </c>
      <c r="D8" s="8"/>
      <c r="E8" s="8" t="s">
        <v>10</v>
      </c>
      <c r="F8" s="8"/>
      <c r="G8" s="8" t="s">
        <v>11</v>
      </c>
      <c r="H8" s="8"/>
      <c r="I8" s="8" t="s">
        <v>12</v>
      </c>
      <c r="J8" s="8"/>
      <c r="K8" s="8" t="s">
        <v>13</v>
      </c>
      <c r="L8" s="8"/>
      <c r="M8" s="8" t="s">
        <v>14</v>
      </c>
      <c r="N8" s="8"/>
      <c r="O8" s="8" t="s">
        <v>15</v>
      </c>
      <c r="P8" s="8"/>
      <c r="Q8" s="8" t="s">
        <v>16</v>
      </c>
      <c r="R8" s="8"/>
      <c r="S8" s="8" t="s">
        <v>17</v>
      </c>
      <c r="T8" s="8"/>
      <c r="U8" s="8" t="s">
        <v>18</v>
      </c>
      <c r="V8" s="8"/>
      <c r="W8" s="8" t="s">
        <v>19</v>
      </c>
      <c r="X8" s="8"/>
    </row>
    <row r="9" ht="15" customHeight="1" spans="1:24" x14ac:dyDescent="0.25">
      <c r="A9" s="9" t="s">
        <v>20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>
        <f>IF(AND(E9="",G9="",I9="",K9="",M9="",O9="",Q9="",S9=""),"",N(E9)+N(G9)+N(I9)-N(K9)-N(M9)-N(O9)-N(Q9)-N(S9))</f>
      </c>
      <c r="V9" s="10"/>
      <c r="W9" s="10">
        <f>IF(A9="","",IF(C9="",N(0),N(C9))+N(U9))</f>
      </c>
      <c r="X9" s="10"/>
    </row>
    <row r="10" ht="15" customHeight="1" spans="1:24" x14ac:dyDescent="0.25">
      <c r="A10" s="9" t="s">
        <v>21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>
        <f>IF(AND(E10="",G10="",I10="",K10="",M10="",O10="",Q10="",S10=""),"",N(E10)+N(G10)+N(I10)-N(K10)-N(M10)-N(O10)-N(Q10)-N(S10))</f>
      </c>
      <c r="V10" s="10"/>
      <c r="W10" s="10">
        <f>IF(A10="","",IF(C10="",N(W9),N(C10))+N(U10))</f>
      </c>
      <c r="X10" s="10"/>
    </row>
    <row r="11" ht="15" customHeight="1" spans="1:24" x14ac:dyDescent="0.25">
      <c r="A11" s="9" t="s">
        <v>22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>
        <f>IF(AND(E11="",G11="",I11="",K11="",M11="",O11="",Q11="",S11=""),"",N(E11)+N(G11)+N(I11)-N(K11)-N(M11)-N(O11)-N(Q11)-N(S11))</f>
      </c>
      <c r="V11" s="10"/>
      <c r="W11" s="10">
        <f>IF(A11="","",IF(C11="",N(W10),N(C11))+N(U11))</f>
      </c>
      <c r="X11" s="10"/>
    </row>
    <row r="12" ht="15" customHeight="1" spans="1:24" x14ac:dyDescent="0.25">
      <c r="A12" s="9" t="s">
        <v>23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>
        <f>IF(AND(E12="",G12="",I12="",K12="",M12="",O12="",Q12="",S12=""),"",N(E12)+N(G12)+N(I12)-N(K12)-N(M12)-N(O12)-N(Q12)-N(S12))</f>
      </c>
      <c r="V12" s="10"/>
      <c r="W12" s="10">
        <f>IF(A12="","",IF(C12="",N(W11),N(C12))+N(U12))</f>
      </c>
      <c r="X12" s="10"/>
    </row>
    <row r="13" ht="15" customHeight="1" spans="1:24" x14ac:dyDescent="0.25">
      <c r="A13" s="9" t="s">
        <v>24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>
        <f>IF(AND(E13="",G13="",I13="",K13="",M13="",O13="",Q13="",S13=""),"",N(E13)+N(G13)+N(I13)-N(K13)-N(M13)-N(O13)-N(Q13)-N(S13))</f>
      </c>
      <c r="V13" s="10"/>
      <c r="W13" s="10">
        <f>IF(A13="","",IF(C13="",N(W12),N(C13))+N(U13))</f>
      </c>
      <c r="X13" s="10"/>
    </row>
    <row r="14" ht="15" customHeight="1" spans="1:24" x14ac:dyDescent="0.25">
      <c r="A14" s="9" t="s">
        <v>25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>
        <f>IF(AND(E14="",G14="",I14="",K14="",M14="",O14="",Q14="",S14=""),"",N(E14)+N(G14)+N(I14)-N(K14)-N(M14)-N(O14)-N(Q14)-N(S14))</f>
      </c>
      <c r="V14" s="10"/>
      <c r="W14" s="10">
        <f>IF(A14="","",IF(C14="",N(W13),N(C14))+N(U14))</f>
      </c>
      <c r="X14" s="10"/>
    </row>
    <row r="15" ht="15" customHeight="1" spans="1:24" x14ac:dyDescent="0.25">
      <c r="A15" s="9" t="s">
        <v>26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>
        <f>IF(AND(E15="",G15="",I15="",K15="",M15="",O15="",Q15="",S15=""),"",N(E15)+N(G15)+N(I15)-N(K15)-N(M15)-N(O15)-N(Q15)-N(S15))</f>
      </c>
      <c r="V15" s="10"/>
      <c r="W15" s="10">
        <f>IF(A15="","",IF(C15="",N(W14),N(C15))+N(U15))</f>
      </c>
      <c r="X15" s="10"/>
    </row>
    <row r="16" ht="15" customHeight="1" spans="1:24" x14ac:dyDescent="0.25">
      <c r="A16" s="9" t="s">
        <v>27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>
        <f>IF(AND(E16="",G16="",I16="",K16="",M16="",O16="",Q16="",S16=""),"",N(E16)+N(G16)+N(I16)-N(K16)-N(M16)-N(O16)-N(Q16)-N(S16))</f>
      </c>
      <c r="V16" s="10"/>
      <c r="W16" s="10">
        <f>IF(A16="","",IF(C16="",N(W15),N(C16))+N(U16))</f>
      </c>
      <c r="X16" s="10"/>
    </row>
    <row r="17" ht="15" customHeight="1" spans="1:24" x14ac:dyDescent="0.25">
      <c r="A17" s="9" t="s">
        <v>28</v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>
        <f>IF(AND(E17="",G17="",I17="",K17="",M17="",O17="",Q17="",S17=""),"",N(E17)+N(G17)+N(I17)-N(K17)-N(M17)-N(O17)-N(Q17)-N(S17))</f>
      </c>
      <c r="V17" s="10"/>
      <c r="W17" s="10">
        <f>IF(A17="","",IF(C17="",N(W16),N(C17))+N(U17))</f>
      </c>
      <c r="X17" s="10"/>
    </row>
    <row r="18" ht="15" customHeight="1" spans="1:24" x14ac:dyDescent="0.25">
      <c r="A18" s="9" t="s">
        <v>29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>
        <f>IF(AND(E18="",G18="",I18="",K18="",M18="",O18="",Q18="",S18=""),"",N(E18)+N(G18)+N(I18)-N(K18)-N(M18)-N(O18)-N(Q18)-N(S18))</f>
      </c>
      <c r="V18" s="10"/>
      <c r="W18" s="10">
        <f>IF(A18="","",IF(C18="",N(W17),N(C18))+N(U18))</f>
      </c>
      <c r="X18" s="10"/>
    </row>
    <row r="19" ht="15" customHeight="1" spans="1:24" x14ac:dyDescent="0.25">
      <c r="A19" s="9" t="s">
        <v>30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>
        <f>IF(AND(E19="",G19="",I19="",K19="",M19="",O19="",Q19="",S19=""),"",N(E19)+N(G19)+N(I19)-N(K19)-N(M19)-N(O19)-N(Q19)-N(S19))</f>
      </c>
      <c r="V19" s="10"/>
      <c r="W19" s="10">
        <f>IF(A19="","",IF(C19="",N(W18),N(C19))+N(U19))</f>
      </c>
      <c r="X19" s="10"/>
    </row>
    <row r="20" ht="15" customHeight="1" spans="1:24" x14ac:dyDescent="0.25">
      <c r="A20" s="9" t="s">
        <v>31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>
        <f>IF(AND(E20="",G20="",I20="",K20="",M20="",O20="",Q20="",S20=""),"",N(E20)+N(G20)+N(I20)-N(K20)-N(M20)-N(O20)-N(Q20)-N(S20))</f>
      </c>
      <c r="V20" s="10"/>
      <c r="W20" s="10">
        <f>IF(A20="","",IF(C20="",N(W19),N(C20))+N(U20))</f>
      </c>
      <c r="X20" s="10"/>
    </row>
    <row r="21" ht="21" customHeight="1" spans="1:24" x14ac:dyDescent="0.25">
      <c r="A21" s="11" t="s">
        <v>32</v>
      </c>
      <c r="B21" s="11"/>
      <c r="C21" s="11"/>
      <c r="D21" s="11"/>
      <c r="E21" s="12">
        <f>SUM(E9:E20)</f>
      </c>
      <c r="F21" s="12"/>
      <c r="G21" s="12">
        <f>SUM(G9:G20)</f>
      </c>
      <c r="H21" s="12"/>
      <c r="I21" s="12">
        <f>SUM(I9:I20)</f>
      </c>
      <c r="J21" s="12"/>
      <c r="K21" s="12">
        <f>SUM(K9:K20)</f>
      </c>
      <c r="L21" s="12"/>
      <c r="M21" s="12">
        <f>SUM(M9:M20)</f>
      </c>
      <c r="N21" s="12"/>
      <c r="O21" s="12">
        <f>SUM(O9:O20)</f>
      </c>
      <c r="P21" s="12"/>
      <c r="Q21" s="12">
        <f>SUM(Q9:Q20)</f>
      </c>
      <c r="R21" s="12"/>
      <c r="S21" s="12">
        <f>SUM(S9:S20)</f>
      </c>
      <c r="T21" s="12"/>
      <c r="U21" s="12">
        <f>SUM(U9:U20)</f>
      </c>
      <c r="V21" s="12"/>
      <c r="W21" s="13"/>
      <c r="X21" s="13"/>
    </row>
    <row r="23" ht="37.2" customHeight="1" spans="1:24" x14ac:dyDescent="0.25">
      <c r="A23" s="14" t="s">
        <v>33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ht="24.8" customHeight="1" spans="1:24" x14ac:dyDescent="0.25">
      <c r="A24" s="14" t="s">
        <v>34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x14ac:dyDescent="0.25">
      <c r="A25" s="15" t="s">
        <v>35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</sheetData>
  <mergeCells count="181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A12:B12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A13:B13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14:B14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B16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A18:B18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A19:B19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20:B20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A23:X23"/>
    <mergeCell ref="A24:X24"/>
    <mergeCell ref="A25:X25"/>
  </mergeCells>
  <printOptions horizontalCentered="1"/>
  <pageMargins left="0.5" right="0.5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36</v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37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1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38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 t="s">
        <v>9</v>
      </c>
      <c r="D8" s="8"/>
      <c r="E8" s="8" t="s">
        <v>10</v>
      </c>
      <c r="F8" s="8"/>
      <c r="G8" s="8" t="s">
        <v>11</v>
      </c>
      <c r="H8" s="8"/>
      <c r="I8" s="8" t="s">
        <v>12</v>
      </c>
      <c r="J8" s="8"/>
      <c r="K8" s="8" t="s">
        <v>13</v>
      </c>
      <c r="L8" s="8"/>
      <c r="M8" s="8" t="s">
        <v>14</v>
      </c>
      <c r="N8" s="8"/>
      <c r="O8" s="8" t="s">
        <v>15</v>
      </c>
      <c r="P8" s="8"/>
      <c r="Q8" s="8" t="s">
        <v>16</v>
      </c>
      <c r="R8" s="8"/>
      <c r="S8" s="8" t="s">
        <v>17</v>
      </c>
      <c r="T8" s="8"/>
      <c r="U8" s="8" t="s">
        <v>18</v>
      </c>
      <c r="V8" s="8"/>
      <c r="W8" s="8" t="s">
        <v>19</v>
      </c>
      <c r="X8" s="8"/>
    </row>
    <row r="9" ht="15" customHeight="1" spans="1:24" x14ac:dyDescent="0.25">
      <c r="A9" s="9" t="s">
        <v>20</v>
      </c>
      <c r="B9" s="9"/>
      <c r="C9" s="10">
        <v>9120000</v>
      </c>
      <c r="D9" s="10"/>
      <c r="E9" s="10">
        <v>2100000</v>
      </c>
      <c r="F9" s="10"/>
      <c r="G9" s="10">
        <v>4750000</v>
      </c>
      <c r="H9" s="10"/>
      <c r="I9" s="10">
        <v>150000</v>
      </c>
      <c r="J9" s="10"/>
      <c r="K9" s="10">
        <v>2650000</v>
      </c>
      <c r="L9" s="10"/>
      <c r="M9" s="10">
        <v>2100000</v>
      </c>
      <c r="N9" s="10"/>
      <c r="O9" s="10">
        <v>1300000</v>
      </c>
      <c r="P9" s="10"/>
      <c r="Q9" s="10">
        <v>1250000</v>
      </c>
      <c r="R9" s="10"/>
      <c r="S9" s="10">
        <v>200000</v>
      </c>
      <c r="T9" s="10"/>
      <c r="U9" s="10">
        <f>IF(AND(E9="",G9="",I9="",K9="",M9="",O9="",Q9="",S9=""),"",N(E9)+N(G9)+N(I9)-N(K9)-N(M9)-N(O9)-N(Q9)-N(S9))</f>
      </c>
      <c r="V9" s="10"/>
      <c r="W9" s="10">
        <f>IF(A9="","",IF(C9="",N(0),N(C9))+N(U9))</f>
      </c>
      <c r="X9" s="10"/>
    </row>
    <row r="10" ht="15" customHeight="1" spans="1:24" x14ac:dyDescent="0.25">
      <c r="A10" s="9" t="s">
        <v>21</v>
      </c>
      <c r="B10" s="9"/>
      <c r="C10" s="10">
        <v>8620000</v>
      </c>
      <c r="D10" s="10"/>
      <c r="E10" s="10">
        <v>1850000</v>
      </c>
      <c r="F10" s="10"/>
      <c r="G10" s="10">
        <v>4350000</v>
      </c>
      <c r="H10" s="10"/>
      <c r="I10" s="10"/>
      <c r="J10" s="10"/>
      <c r="K10" s="10">
        <v>2500000</v>
      </c>
      <c r="L10" s="10"/>
      <c r="M10" s="10">
        <v>2450000</v>
      </c>
      <c r="N10" s="10"/>
      <c r="O10" s="10">
        <v>1250000</v>
      </c>
      <c r="P10" s="10"/>
      <c r="Q10" s="10">
        <v>320000</v>
      </c>
      <c r="R10" s="10"/>
      <c r="S10" s="10">
        <v>200000</v>
      </c>
      <c r="T10" s="10"/>
      <c r="U10" s="10">
        <f>IF(AND(E10="",G10="",I10="",K10="",M10="",O10="",Q10="",S10=""),"",N(E10)+N(G10)+N(I10)-N(K10)-N(M10)-N(O10)-N(Q10)-N(S10))</f>
      </c>
      <c r="V10" s="10"/>
      <c r="W10" s="10">
        <f>IF(A10="","",IF(C10="",N(W9),N(C10))+N(U10))</f>
      </c>
      <c r="X10" s="10"/>
    </row>
    <row r="11" ht="15" customHeight="1" spans="1:24" x14ac:dyDescent="0.25">
      <c r="A11" s="9" t="s">
        <v>22</v>
      </c>
      <c r="B11" s="9"/>
      <c r="C11" s="10">
        <v>8100000</v>
      </c>
      <c r="D11" s="10"/>
      <c r="E11" s="10">
        <v>2050000</v>
      </c>
      <c r="F11" s="10"/>
      <c r="G11" s="10">
        <v>4850000</v>
      </c>
      <c r="H11" s="10"/>
      <c r="I11" s="10"/>
      <c r="J11" s="10"/>
      <c r="K11" s="10">
        <v>2600000</v>
      </c>
      <c r="L11" s="10"/>
      <c r="M11" s="10">
        <v>2100000</v>
      </c>
      <c r="N11" s="10"/>
      <c r="O11" s="10">
        <v>1250000</v>
      </c>
      <c r="P11" s="10"/>
      <c r="Q11" s="10">
        <v>320000</v>
      </c>
      <c r="R11" s="10"/>
      <c r="S11" s="10">
        <v>200000</v>
      </c>
      <c r="T11" s="10"/>
      <c r="U11" s="10">
        <f>IF(AND(E11="",G11="",I11="",K11="",M11="",O11="",Q11="",S11=""),"",N(E11)+N(G11)+N(I11)-N(K11)-N(M11)-N(O11)-N(Q11)-N(S11))</f>
      </c>
      <c r="V11" s="10"/>
      <c r="W11" s="10">
        <f>IF(A11="","",IF(C11="",N(W10),N(C11))+N(U11))</f>
      </c>
      <c r="X11" s="10"/>
    </row>
    <row r="12" ht="15" customHeight="1" spans="1:24" x14ac:dyDescent="0.25">
      <c r="A12" s="9" t="s">
        <v>23</v>
      </c>
      <c r="B12" s="9"/>
      <c r="C12" s="10">
        <v>8530000</v>
      </c>
      <c r="D12" s="10"/>
      <c r="E12" s="10">
        <v>2150000</v>
      </c>
      <c r="F12" s="10"/>
      <c r="G12" s="10">
        <v>4950000</v>
      </c>
      <c r="H12" s="10"/>
      <c r="I12" s="10">
        <v>120000</v>
      </c>
      <c r="J12" s="10"/>
      <c r="K12" s="10">
        <v>2700000</v>
      </c>
      <c r="L12" s="10"/>
      <c r="M12" s="10">
        <v>2100000</v>
      </c>
      <c r="N12" s="10"/>
      <c r="O12" s="10">
        <v>1300000</v>
      </c>
      <c r="P12" s="10"/>
      <c r="Q12" s="10">
        <v>320000</v>
      </c>
      <c r="R12" s="10"/>
      <c r="S12" s="10">
        <v>200000</v>
      </c>
      <c r="T12" s="10"/>
      <c r="U12" s="10">
        <f>IF(AND(E12="",G12="",I12="",K12="",M12="",O12="",Q12="",S12=""),"",N(E12)+N(G12)+N(I12)-N(K12)-N(M12)-N(O12)-N(Q12)-N(S12))</f>
      </c>
      <c r="V12" s="10"/>
      <c r="W12" s="10">
        <f>IF(A12="","",IF(C12="",N(W11),N(C12))+N(U12))</f>
      </c>
      <c r="X12" s="10"/>
    </row>
    <row r="13" ht="15" customHeight="1" spans="1:24" x14ac:dyDescent="0.25">
      <c r="A13" s="9" t="s">
        <v>24</v>
      </c>
      <c r="B13" s="9"/>
      <c r="C13" s="10">
        <v>9130000</v>
      </c>
      <c r="D13" s="10"/>
      <c r="E13" s="10">
        <v>2000000</v>
      </c>
      <c r="F13" s="10"/>
      <c r="G13" s="10">
        <v>4800000</v>
      </c>
      <c r="H13" s="10"/>
      <c r="I13" s="10"/>
      <c r="J13" s="10"/>
      <c r="K13" s="10">
        <v>2650000</v>
      </c>
      <c r="L13" s="10"/>
      <c r="M13" s="10">
        <v>2100000</v>
      </c>
      <c r="N13" s="10"/>
      <c r="O13" s="10">
        <v>1330000</v>
      </c>
      <c r="P13" s="10"/>
      <c r="Q13" s="10">
        <v>320000</v>
      </c>
      <c r="R13" s="10"/>
      <c r="S13" s="10">
        <v>200000</v>
      </c>
      <c r="T13" s="10"/>
      <c r="U13" s="10">
        <f>IF(AND(E13="",G13="",I13="",K13="",M13="",O13="",Q13="",S13=""),"",N(E13)+N(G13)+N(I13)-N(K13)-N(M13)-N(O13)-N(Q13)-N(S13))</f>
      </c>
      <c r="V13" s="10"/>
      <c r="W13" s="10">
        <f>IF(A13="","",IF(C13="",N(W12),N(C13))+N(U13))</f>
      </c>
      <c r="X13" s="10"/>
    </row>
    <row r="14" ht="15" customHeight="1" spans="1:24" x14ac:dyDescent="0.25">
      <c r="A14" s="9" t="s">
        <v>25</v>
      </c>
      <c r="B14" s="9"/>
      <c r="C14" s="10">
        <v>9330000</v>
      </c>
      <c r="D14" s="10"/>
      <c r="E14" s="10">
        <v>3150000</v>
      </c>
      <c r="F14" s="10"/>
      <c r="G14" s="10">
        <v>6550000</v>
      </c>
      <c r="H14" s="10"/>
      <c r="I14" s="10">
        <v>180000</v>
      </c>
      <c r="J14" s="10"/>
      <c r="K14" s="10">
        <v>3400000</v>
      </c>
      <c r="L14" s="10"/>
      <c r="M14" s="10">
        <v>3150000</v>
      </c>
      <c r="N14" s="10"/>
      <c r="O14" s="10">
        <v>1380000</v>
      </c>
      <c r="P14" s="10"/>
      <c r="Q14" s="10">
        <v>340000</v>
      </c>
      <c r="R14" s="10"/>
      <c r="S14" s="10">
        <v>283000</v>
      </c>
      <c r="T14" s="10"/>
      <c r="U14" s="10">
        <f>IF(AND(E14="",G14="",I14="",K14="",M14="",O14="",Q14="",S14=""),"",N(E14)+N(G14)+N(I14)-N(K14)-N(M14)-N(O14)-N(Q14)-N(S14))</f>
      </c>
      <c r="V14" s="10"/>
      <c r="W14" s="10">
        <f>IF(A14="","",IF(C14="",N(W13),N(C14))+N(U14))</f>
      </c>
      <c r="X14" s="10"/>
    </row>
    <row r="15" ht="15" customHeight="1" spans="1:24" x14ac:dyDescent="0.25">
      <c r="A15" s="9" t="s">
        <v>26</v>
      </c>
      <c r="B15" s="9"/>
      <c r="C15" s="10">
        <v>10657000</v>
      </c>
      <c r="D15" s="10"/>
      <c r="E15" s="10">
        <v>1950000</v>
      </c>
      <c r="F15" s="10"/>
      <c r="G15" s="10">
        <v>5950000</v>
      </c>
      <c r="H15" s="10"/>
      <c r="I15" s="10"/>
      <c r="J15" s="10"/>
      <c r="K15" s="10">
        <v>2550000</v>
      </c>
      <c r="L15" s="10"/>
      <c r="M15" s="10">
        <v>2100000</v>
      </c>
      <c r="N15" s="10"/>
      <c r="O15" s="10">
        <v>1260000</v>
      </c>
      <c r="P15" s="10"/>
      <c r="Q15" s="10">
        <v>340000</v>
      </c>
      <c r="R15" s="10"/>
      <c r="S15" s="10">
        <v>283000</v>
      </c>
      <c r="T15" s="10"/>
      <c r="U15" s="10">
        <f>IF(AND(E15="",G15="",I15="",K15="",M15="",O15="",Q15="",S15=""),"",N(E15)+N(G15)+N(I15)-N(K15)-N(M15)-N(O15)-N(Q15)-N(S15))</f>
      </c>
      <c r="V15" s="10"/>
      <c r="W15" s="10">
        <f>IF(A15="","",IF(C15="",N(W14),N(C15))+N(U15))</f>
      </c>
      <c r="X15" s="10"/>
    </row>
    <row r="16" ht="15" customHeight="1" spans="1:24" x14ac:dyDescent="0.25">
      <c r="A16" s="9" t="s">
        <v>27</v>
      </c>
      <c r="B16" s="9"/>
      <c r="C16" s="10">
        <v>12024000</v>
      </c>
      <c r="D16" s="10"/>
      <c r="E16" s="10">
        <v>1800000</v>
      </c>
      <c r="F16" s="10"/>
      <c r="G16" s="10">
        <v>4600000</v>
      </c>
      <c r="H16" s="10"/>
      <c r="I16" s="10"/>
      <c r="J16" s="10"/>
      <c r="K16" s="10">
        <v>2400000</v>
      </c>
      <c r="L16" s="10"/>
      <c r="M16" s="10">
        <v>2100000</v>
      </c>
      <c r="N16" s="10"/>
      <c r="O16" s="10">
        <v>1250000</v>
      </c>
      <c r="P16" s="10"/>
      <c r="Q16" s="10">
        <v>340000</v>
      </c>
      <c r="R16" s="10"/>
      <c r="S16" s="10">
        <v>283000</v>
      </c>
      <c r="T16" s="10"/>
      <c r="U16" s="10">
        <f>IF(AND(E16="",G16="",I16="",K16="",M16="",O16="",Q16="",S16=""),"",N(E16)+N(G16)+N(I16)-N(K16)-N(M16)-N(O16)-N(Q16)-N(S16))</f>
      </c>
      <c r="V16" s="10"/>
      <c r="W16" s="10">
        <f>IF(A16="","",IF(C16="",N(W15),N(C16))+N(U16))</f>
      </c>
      <c r="X16" s="10"/>
    </row>
    <row r="17" ht="15" customHeight="1" spans="1:24" x14ac:dyDescent="0.25">
      <c r="A17" s="9" t="s">
        <v>28</v>
      </c>
      <c r="B17" s="9"/>
      <c r="C17" s="10">
        <v>12051000</v>
      </c>
      <c r="D17" s="10"/>
      <c r="E17" s="10">
        <v>2050000</v>
      </c>
      <c r="F17" s="10"/>
      <c r="G17" s="10">
        <v>4550000</v>
      </c>
      <c r="H17" s="10"/>
      <c r="I17" s="10">
        <v>210000</v>
      </c>
      <c r="J17" s="10"/>
      <c r="K17" s="10">
        <v>2600000</v>
      </c>
      <c r="L17" s="10"/>
      <c r="M17" s="10">
        <v>2100000</v>
      </c>
      <c r="N17" s="10"/>
      <c r="O17" s="10">
        <v>1290000</v>
      </c>
      <c r="P17" s="10"/>
      <c r="Q17" s="10">
        <v>520000</v>
      </c>
      <c r="R17" s="10"/>
      <c r="S17" s="10">
        <v>283000</v>
      </c>
      <c r="T17" s="10"/>
      <c r="U17" s="10">
        <f>IF(AND(E17="",G17="",I17="",K17="",M17="",O17="",Q17="",S17=""),"",N(E17)+N(G17)+N(I17)-N(K17)-N(M17)-N(O17)-N(Q17)-N(S17))</f>
      </c>
      <c r="V17" s="10"/>
      <c r="W17" s="10">
        <f>IF(A17="","",IF(C17="",N(W16),N(C17))+N(U17))</f>
      </c>
      <c r="X17" s="10"/>
    </row>
    <row r="18" ht="15" customHeight="1" spans="1:24" x14ac:dyDescent="0.25">
      <c r="A18" s="9" t="s">
        <v>29</v>
      </c>
      <c r="B18" s="9"/>
      <c r="C18" s="10">
        <v>12068000</v>
      </c>
      <c r="D18" s="10"/>
      <c r="E18" s="10">
        <v>2000000</v>
      </c>
      <c r="F18" s="10"/>
      <c r="G18" s="10">
        <v>4800000</v>
      </c>
      <c r="H18" s="10"/>
      <c r="I18" s="10"/>
      <c r="J18" s="10"/>
      <c r="K18" s="10">
        <v>2550000</v>
      </c>
      <c r="L18" s="10"/>
      <c r="M18" s="10">
        <v>2100000</v>
      </c>
      <c r="N18" s="10"/>
      <c r="O18" s="10">
        <v>1260000</v>
      </c>
      <c r="P18" s="10"/>
      <c r="Q18" s="10">
        <v>340000</v>
      </c>
      <c r="R18" s="10"/>
      <c r="S18" s="10">
        <v>283000</v>
      </c>
      <c r="T18" s="10"/>
      <c r="U18" s="10">
        <f>IF(AND(E18="",G18="",I18="",K18="",M18="",O18="",Q18="",S18=""),"",N(E18)+N(G18)+N(I18)-N(K18)-N(M18)-N(O18)-N(Q18)-N(S18))</f>
      </c>
      <c r="V18" s="10"/>
      <c r="W18" s="10">
        <f>IF(A18="","",IF(C18="",N(W17),N(C18))+N(U18))</f>
      </c>
      <c r="X18" s="10"/>
    </row>
    <row r="19" ht="15" customHeight="1" spans="1:24" x14ac:dyDescent="0.25">
      <c r="A19" s="9" t="s">
        <v>30</v>
      </c>
      <c r="B19" s="9"/>
      <c r="C19" s="10">
        <v>12335000</v>
      </c>
      <c r="D19" s="10"/>
      <c r="E19" s="10">
        <v>1850000</v>
      </c>
      <c r="F19" s="10"/>
      <c r="G19" s="10">
        <v>4650000</v>
      </c>
      <c r="H19" s="10"/>
      <c r="I19" s="10"/>
      <c r="J19" s="10"/>
      <c r="K19" s="10">
        <v>2480000</v>
      </c>
      <c r="L19" s="10"/>
      <c r="M19" s="10">
        <v>2100000</v>
      </c>
      <c r="N19" s="10"/>
      <c r="O19" s="10">
        <v>1250000</v>
      </c>
      <c r="P19" s="10"/>
      <c r="Q19" s="10">
        <v>340000</v>
      </c>
      <c r="R19" s="10"/>
      <c r="S19" s="10">
        <v>283000</v>
      </c>
      <c r="T19" s="10"/>
      <c r="U19" s="10">
        <f>IF(AND(E19="",G19="",I19="",K19="",M19="",O19="",Q19="",S19=""),"",N(E19)+N(G19)+N(I19)-N(K19)-N(M19)-N(O19)-N(Q19)-N(S19))</f>
      </c>
      <c r="V19" s="10"/>
      <c r="W19" s="10">
        <f>IF(A19="","",IF(C19="",N(W18),N(C19))+N(U19))</f>
      </c>
      <c r="X19" s="10"/>
    </row>
    <row r="20" ht="15" customHeight="1" spans="1:24" x14ac:dyDescent="0.25">
      <c r="A20" s="9" t="s">
        <v>31</v>
      </c>
      <c r="B20" s="9"/>
      <c r="C20" s="10">
        <v>12382000</v>
      </c>
      <c r="D20" s="10"/>
      <c r="E20" s="10">
        <v>2100000</v>
      </c>
      <c r="F20" s="10"/>
      <c r="G20" s="10">
        <v>4850000</v>
      </c>
      <c r="H20" s="10"/>
      <c r="I20" s="10">
        <v>130000</v>
      </c>
      <c r="J20" s="10"/>
      <c r="K20" s="10">
        <v>2600000</v>
      </c>
      <c r="L20" s="10"/>
      <c r="M20" s="10">
        <v>2480000</v>
      </c>
      <c r="N20" s="10"/>
      <c r="O20" s="10">
        <v>1280000</v>
      </c>
      <c r="P20" s="10"/>
      <c r="Q20" s="10">
        <v>620000</v>
      </c>
      <c r="R20" s="10"/>
      <c r="S20" s="10">
        <v>283000</v>
      </c>
      <c r="T20" s="10"/>
      <c r="U20" s="10">
        <f>IF(AND(E20="",G20="",I20="",K20="",M20="",O20="",Q20="",S20=""),"",N(E20)+N(G20)+N(I20)-N(K20)-N(M20)-N(O20)-N(Q20)-N(S20))</f>
      </c>
      <c r="V20" s="10"/>
      <c r="W20" s="10">
        <f>IF(A20="","",IF(C20="",N(W19),N(C20))+N(U20))</f>
      </c>
      <c r="X20" s="10"/>
    </row>
    <row r="21" ht="21" customHeight="1" spans="1:24" x14ac:dyDescent="0.25">
      <c r="A21" s="11" t="s">
        <v>32</v>
      </c>
      <c r="B21" s="11"/>
      <c r="C21" s="11"/>
      <c r="D21" s="11"/>
      <c r="E21" s="12">
        <f>SUM(E9:E20)</f>
      </c>
      <c r="F21" s="12"/>
      <c r="G21" s="12">
        <f>SUM(G9:G20)</f>
      </c>
      <c r="H21" s="12"/>
      <c r="I21" s="12">
        <f>SUM(I9:I20)</f>
      </c>
      <c r="J21" s="12"/>
      <c r="K21" s="12">
        <f>SUM(K9:K20)</f>
      </c>
      <c r="L21" s="12"/>
      <c r="M21" s="12">
        <f>SUM(M9:M20)</f>
      </c>
      <c r="N21" s="12"/>
      <c r="O21" s="12">
        <f>SUM(O9:O20)</f>
      </c>
      <c r="P21" s="12"/>
      <c r="Q21" s="12">
        <f>SUM(Q9:Q20)</f>
      </c>
      <c r="R21" s="12"/>
      <c r="S21" s="12">
        <f>SUM(S9:S20)</f>
      </c>
      <c r="T21" s="12"/>
      <c r="U21" s="12">
        <f>SUM(U9:U20)</f>
      </c>
      <c r="V21" s="12"/>
      <c r="W21" s="13"/>
      <c r="X21" s="13"/>
    </row>
    <row r="23" ht="37.2" customHeight="1" spans="1:24" x14ac:dyDescent="0.25">
      <c r="A23" s="14" t="s">
        <v>33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ht="24.8" customHeight="1" spans="1:24" x14ac:dyDescent="0.25">
      <c r="A24" s="14" t="s">
        <v>34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x14ac:dyDescent="0.25">
      <c r="A25" s="15" t="s">
        <v>35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</sheetData>
  <mergeCells count="181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A12:B12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A13:B13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14:B14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B16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A18:B18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A19:B19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20:B20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A23:X23"/>
    <mergeCell ref="A24:X24"/>
    <mergeCell ref="A25:X25"/>
  </mergeCells>
  <printOptions horizontalCentered="1"/>
  <pageMargins left="0.5" right="0.5" top="0.5" bottom="0.5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6" t="s">
        <v>39</v>
      </c>
      <c r="C2" s="16"/>
      <c r="D2" s="16"/>
    </row>
    <row r="3" ht="30" customHeight="1" spans="2:4" x14ac:dyDescent="0.25">
      <c r="B3" s="17" t="s">
        <v>40</v>
      </c>
      <c r="C3" s="17"/>
      <c r="D3" s="17"/>
    </row>
    <row r="5" spans="2:4" x14ac:dyDescent="0.25">
      <c r="B5" s="18" t="s">
        <v>41</v>
      </c>
      <c r="C5" s="18" t="s">
        <v>42</v>
      </c>
      <c r="D5" s="18" t="s">
        <v>43</v>
      </c>
    </row>
    <row r="6" ht="22" customHeight="1" spans="2:4" x14ac:dyDescent="0.25">
      <c r="B6" s="19" t="s">
        <v>44</v>
      </c>
      <c r="C6" s="20" t="s">
        <v>4</v>
      </c>
      <c r="D6" s="21" t="s">
        <v>45</v>
      </c>
    </row>
    <row r="8" ht="24" customHeight="1" spans="2:4" x14ac:dyDescent="0.25">
      <c r="B8" s="22" t="s">
        <v>46</v>
      </c>
      <c r="C8" s="22"/>
      <c r="D8" s="22"/>
    </row>
    <row r="9" ht="18" customHeight="1" spans="2:4" x14ac:dyDescent="0.25">
      <c r="B9" s="23" t="s">
        <v>47</v>
      </c>
      <c r="C9" s="23"/>
      <c r="D9" s="23"/>
    </row>
    <row r="10" ht="18" customHeight="1" spans="2:4" x14ac:dyDescent="0.25">
      <c r="B10" s="23" t="s">
        <v>48</v>
      </c>
      <c r="C10" s="23"/>
      <c r="D10" s="23"/>
    </row>
    <row r="11" ht="18" customHeight="1" spans="2:4" x14ac:dyDescent="0.25">
      <c r="B11" s="23" t="s">
        <v>49</v>
      </c>
      <c r="C11" s="23"/>
      <c r="D11" s="23"/>
    </row>
    <row r="13" ht="24" customHeight="1" spans="2:4" x14ac:dyDescent="0.25">
      <c r="B13" s="22" t="s">
        <v>50</v>
      </c>
      <c r="C13" s="22"/>
      <c r="D13" s="22"/>
    </row>
    <row r="14" ht="18" customHeight="1" spans="2:4" x14ac:dyDescent="0.25">
      <c r="B14" s="23" t="s">
        <v>51</v>
      </c>
      <c r="C14" s="23"/>
      <c r="D14" s="23"/>
    </row>
    <row r="15" ht="18" customHeight="1" spans="2:4" x14ac:dyDescent="0.25">
      <c r="B15" s="23" t="s">
        <v>52</v>
      </c>
      <c r="C15" s="23"/>
      <c r="D15" s="23"/>
    </row>
    <row r="16" ht="18" customHeight="1" spans="2:4" x14ac:dyDescent="0.25">
      <c r="B16" s="23" t="s">
        <v>53</v>
      </c>
      <c r="C16" s="23"/>
      <c r="D16" s="23"/>
    </row>
    <row r="18" ht="24" customHeight="1" spans="2:4" x14ac:dyDescent="0.25">
      <c r="B18" s="22" t="s">
        <v>54</v>
      </c>
      <c r="C18" s="22"/>
      <c r="D18" s="22"/>
    </row>
    <row r="19" ht="18" customHeight="1" spans="2:4" x14ac:dyDescent="0.25">
      <c r="B19" s="23" t="s">
        <v>55</v>
      </c>
      <c r="C19" s="23"/>
      <c r="D19" s="23"/>
    </row>
    <row r="20" ht="18" customHeight="1" spans="2:4" x14ac:dyDescent="0.25">
      <c r="B20" s="23" t="s">
        <v>56</v>
      </c>
      <c r="C20" s="23"/>
      <c r="D20" s="23"/>
    </row>
    <row r="22" ht="24" customHeight="1" spans="2:4" x14ac:dyDescent="0.25">
      <c r="B22" s="22" t="s">
        <v>57</v>
      </c>
      <c r="C22" s="22"/>
      <c r="D22" s="22"/>
    </row>
    <row r="23" ht="18" customHeight="1" spans="2:4" x14ac:dyDescent="0.25">
      <c r="B23" s="23" t="s">
        <v>58</v>
      </c>
      <c r="C23" s="23"/>
      <c r="D23" s="23"/>
    </row>
    <row r="24" ht="18" customHeight="1" spans="2:4" x14ac:dyDescent="0.25">
      <c r="B24" s="23" t="s">
        <v>59</v>
      </c>
      <c r="C24" s="23"/>
      <c r="D24" s="23"/>
    </row>
  </sheetData>
  <mergeCells count="16">
    <mergeCell ref="B2:D2"/>
    <mergeCell ref="B3:D3"/>
    <mergeCell ref="B8:D8"/>
    <mergeCell ref="B9:D9"/>
    <mergeCell ref="B10:D10"/>
    <mergeCell ref="B11:D11"/>
    <mergeCell ref="B13:D13"/>
    <mergeCell ref="B14:D14"/>
    <mergeCell ref="B15:D15"/>
    <mergeCell ref="B16:D16"/>
    <mergeCell ref="B18:D18"/>
    <mergeCell ref="B19:D19"/>
    <mergeCell ref="B20:D20"/>
    <mergeCell ref="B22:D22"/>
    <mergeCell ref="B23:D23"/>
    <mergeCell ref="B24:D24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資金繰り表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資金繰り表テンプレート 科目別の内訳つき（12か月）</dc:title>
  <dc:subject/>
  <dc:description/>
  <cp:keywords/>
  <cp:category/>
  <cp:lastModifiedBy>Unknown</cp:lastModifiedBy>
  <dcterms:created xsi:type="dcterms:W3CDTF">2026-09-16T05:55:58Z</dcterms:created>
  <dcterms:modified xsi:type="dcterms:W3CDTF">2026-09-16T05:55:58Z</dcterms:modified>
</cp:coreProperties>
</file>